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1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<sst xmlns="http://schemas.openxmlformats.org/spreadsheetml/2006/main" count="332" uniqueCount="248">
  <si>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</si>
  <si>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</si>
  <si>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</si>
  <si>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</si>
  <si>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</si>
  <si>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</si>
  <si>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</si>
  <si>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</si>
  <si>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</si>
  <si>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</si>
  <si>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</si>
  <si>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</si>
  <si>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</si>
  <si>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</si>
  <si>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</si>
  <si>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</si>
  <si>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</si>
  <si>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</si>
  <si>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</si>
  <si>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</si>
  <si>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</si>
  <si>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</si>
  <si>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</si>
  <si>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</si>
  <si>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</si>
  <si>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</si>
  <si>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</si>
  <si>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</si>
  <si>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</si>
  <si>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</si>
  <si>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</si>
  <si>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</si>
  <si>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</si>
  <si>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</si>
  <si>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</si>
  <si>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</si>
  <si>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</si>
  <si>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</si>
  <si>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</si>
  <si>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</si>
  <si>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</si>
  <si>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</si>
  <si>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</si>
  <si>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</si>
  <si>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</si>
  <si>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</si>
  <si>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</si>
  <si>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</si>
  <si>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</si>
  <si>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</si>
  <si>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</si>
  <si>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</si>
  <si>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</si>
  <si>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</si>
  <si>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</si>
  <si>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</si>
  <si>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</si>
  <si>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</si>
  <si>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</si>
  <si>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</si>
  <si>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</si>
  <si>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</si>
  <si>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</si>
  <si>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</si>
  <si>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</si>
  <si>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</si>
  <si>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</si>
  <si>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</si>
  <si>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</si>
  <si>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</si>
  <si>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</si>
  <si>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</si>
  <si>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</si>
  <si>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</si>
  <si>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</si>
  <si>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</si>
  <si>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</si>
  <si>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</si>
  <si>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</si>
  <si>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</si>
  <si>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</si>
  <si>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</si>
  <si>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</si>
  <si>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</si>
  <si>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</si>
  <si>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</si>
  <si>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</si>
  <si>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</si>
  <si>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</si>
  <si>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</si>
  <si>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</si>
  <si>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</si>
  <si>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</si>
  <si>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</si>
  <si>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</si>
  <si>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</si>
  <si>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</si>
  <si>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</si>
  <si>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</si>
  <si>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</si>
  <si>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</si>
  <si>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</si>
  <si>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</si>
  <si>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</si>
  <si>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</si>
  <si>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</si>
  <si>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</si>
  <si>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</si>
  <si>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</si>
  <si>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</si>
  <si>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</si>
  <si>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</si>
  <si>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</si>
  <si>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</si>
  <si>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</si>
  <si>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</si>
  <si>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</si>
  <si>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</si>
  <si>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</si>
  <si>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</si>
  <si>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</si>
  <si>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</si>
  <si>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</si>
  <si>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</si>
  <si>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</si>
  <si>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</si>
  <si>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</si>
  <si>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</si>
  <si>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</si>
  <si>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</si>
  <si>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</si>
  <si>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</si>
  <si>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</si>
  <si>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</si>
  <si>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</si>
  <si>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</si>
  <si>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</si>
  <si>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</si>
  <si>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</si>
  <si>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</si>
  <si>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</si>
  <si>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</si>
  <si>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</si>
  <si>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</si>
  <si>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</si>
  <si>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</si>
  <si>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</si>
  <si>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</si>
  <si>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</si>
  <si>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</si>
  <si>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</si>
  <si>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</si>
  <si>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</si>
  <si>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</si>
  <si>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</si>
  <si>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</si>
  <si>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</si>
  <si>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</si>
  <si>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</si>
  <si>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</si>
  <si>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</si>
  <si>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</si>
  <si>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</si>
  <si>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</si>
  <si>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</si>
  <si>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</si>
  <si>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</si>
  <si>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</si>
  <si>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</si>
  <si>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</si>
  <si>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</si>
  <si>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</si>
  <si>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</si>
  <si>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</si>
  <si>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</si>
  <si>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</si>
  <si>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</si>
  <si>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</si>
  <si>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</si>
  <si>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</si>
  <si>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</si>
  <si>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</si>
  <si>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</si>
  <si>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</si>
  <si>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</si>
  <si>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</si>
  <si>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</si>
  <si>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</si>
  <si>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</si>
  <si>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</si>
  <si>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</si>
  <si>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</si>
  <si>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</si>
  <si>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</si>
  <si>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</si>
  <si>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</si>
  <si>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</si>
  <si>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</si>
  <si>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</si>
  <si>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</si>
  <si>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</si>
  <si>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</si>
  <si>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</si>
  <si>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</si>
  <si>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</si>
  <si>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</si>
  <si>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</si>
  <si>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</si>
  <si>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</si>
  <si>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</si>
  <si>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</si>
  <si>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</si>
  <si>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</si>
  <si>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</si>
  <si>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</si>
  <si>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</si>
  <si>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</si>
  <si>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</si>
  <si>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</si>
  <si>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</si>
  <si>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</si>
  <si>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</si>
  <si>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</si>
  <si>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</si>
  <si>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</si>
  <si>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</si>
  <si>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</si>
  <si>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</si>
  <si>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</si>
  <si>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</si>
  <si>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</si>
  <si>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</si>
  <si>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</si>
  <si>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</si>
  <si>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</si>
  <si>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</si>
  <si>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</si>
  <si>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</si>
  <si>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</si>
  <si>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</si>
  <si>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</si>
  <si>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</si>
  <si>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</si>
  <si>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</si>
  <si>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ანგარიშგების თარიღი: 30 სექტემბერი 2017</t>
  </si>
  <si>
    <t>მზღვეველი: ს.ს სადაზღვევო კომპანია ალდაგი</t>
  </si>
  <si>
    <t>საანგარიშო პერიოდი: 1 იანვარი 2017 – 30 სექტემბერი 2017</t>
  </si>
  <si>
    <t>ანგარიშგების თარიღი: 1 იანვარი 2017 – 30 სექტემბერი 2017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</si>
</sst>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0" t="s">
        <v>84</v>
      </c>
      <c r="C2" s="240"/>
      <c r="D2" s="232" t="s">
        <v>243</v>
      </c>
      <c r="E2" s="237" t="s">
        <v>238</v>
      </c>
    </row>
    <row r="3" spans="2:5" s="236" customFormat="1" ht="15">
      <c r="B3" s="241" t="s">
        <v>244</v>
      </c>
      <c r="C3" s="241"/>
      <c r="D3" s="241"/>
      <c r="E3" s="241"/>
    </row>
    <row r="4" spans="2:3" ht="15">
      <c r="B4" s="139"/>
      <c r="C4" s="139"/>
    </row>
    <row r="5" spans="2:5" ht="18" customHeight="1">
      <c r="B5" s="140"/>
      <c r="C5" s="242" t="s">
        <v>85</v>
      </c>
      <c r="D5" s="243"/>
      <c r="E5" s="243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4" t="s">
        <v>90</v>
      </c>
      <c r="D9" s="244"/>
      <c r="E9" s="244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5698055.259715764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34275121.15825356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60501.9325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5784450.160066714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29035770.134679537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1484626.3151369556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8184.768600003794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0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14678826.102284493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26031915.77470944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1905744.3899999973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4575780.750000004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844944.2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14425101.636806868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854621.7934555762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4012230.8958445853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143675875.27205348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4" t="s">
        <v>128</v>
      </c>
      <c r="D30" s="244"/>
      <c r="E30" s="244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61140154.09037817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12127953.297345283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18068538.67999997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1512030.3561643816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795171.337228522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6478404.181217039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100122251.94233337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4" t="s">
        <v>151</v>
      </c>
      <c r="D43" s="244"/>
      <c r="E43" s="244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6743844.683465483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22740175.14625492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11758484.957999736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421963.1920000006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43553623.32972014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143675875.2720535</v>
      </c>
    </row>
    <row r="52" s="187" customFormat="1" ht="15"/>
    <row r="53" s="187" customFormat="1" ht="15"/>
    <row r="54" spans="3:5" ht="15">
      <c r="C54" s="245"/>
      <c r="D54" s="245"/>
      <c r="E54" s="245"/>
    </row>
    <row r="55" spans="3:5" ht="15">
      <c r="C55" s="246"/>
      <c r="D55" s="246"/>
      <c r="E55" s="246"/>
    </row>
    <row r="56" spans="3:5" ht="15">
      <c r="C56" s="245"/>
      <c r="D56" s="245"/>
      <c r="E56" s="245"/>
    </row>
    <row r="57" spans="3:5" ht="15">
      <c r="C57" s="246"/>
      <c r="D57" s="246"/>
      <c r="E57" s="246"/>
    </row>
    <row r="58" spans="3:5" ht="15" customHeight="1">
      <c r="C58" s="245"/>
      <c r="D58" s="245"/>
      <c r="E58" s="245"/>
    </row>
    <row r="59" spans="3:5" ht="15">
      <c r="C59" s="246"/>
      <c r="D59" s="246"/>
      <c r="E59" s="246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9" t="s">
        <v>84</v>
      </c>
      <c r="C1" s="249"/>
      <c r="D1" s="232" t="s">
        <v>243</v>
      </c>
      <c r="E1" s="233" t="s">
        <v>239</v>
      </c>
    </row>
    <row r="2" spans="2:5" ht="15" customHeight="1">
      <c r="B2" s="241" t="s">
        <v>247</v>
      </c>
      <c r="C2" s="241"/>
      <c r="D2" s="241"/>
      <c r="E2" s="241"/>
    </row>
    <row r="3" ht="15" customHeight="1"/>
    <row r="4" spans="4:5" s="189" customFormat="1" ht="12.75" customHeight="1">
      <c r="D4" s="250" t="s">
        <v>168</v>
      </c>
      <c r="E4" s="250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7" t="s">
        <v>169</v>
      </c>
      <c r="D8" s="247"/>
      <c r="E8" s="247"/>
    </row>
    <row r="9" spans="2:5" ht="15" customHeight="1">
      <c r="B9" s="195" t="s">
        <v>91</v>
      </c>
      <c r="C9" s="196">
        <v>1</v>
      </c>
      <c r="D9" s="197" t="s">
        <v>170</v>
      </c>
      <c r="E9" s="198">
        <v>62647846.271918915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24784490.90430554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5071491.714505896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4955319.203536864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37747182.85664435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20527079.293305892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5217025.0649999995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4465530.930698739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3956671.6696896837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1596503.570000004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14222409.919314945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-3901169.564909394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19623603.37242001</v>
      </c>
    </row>
    <row r="23" spans="3:5" ht="9" customHeight="1">
      <c r="C23" s="171"/>
      <c r="D23" s="209"/>
      <c r="E23" s="173"/>
    </row>
    <row r="24" spans="3:5" ht="15" customHeight="1" thickBot="1">
      <c r="C24" s="247" t="s">
        <v>184</v>
      </c>
      <c r="D24" s="247"/>
      <c r="E24" s="247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6393530.234109879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547530.5577202765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16985.097818000046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8349.970583938622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5837364.549155541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2327456.039999999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42786.689999999995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368465.3096204998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93251.35688445675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2559883.302736042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200630.20141734584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3478111.4478368447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23101714.820256855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7" t="s">
        <v>195</v>
      </c>
      <c r="E45" s="247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30946.110000000004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-30946.110000000004</v>
      </c>
    </row>
    <row r="50" spans="3:5" ht="8.25" customHeight="1">
      <c r="C50" s="171"/>
      <c r="D50" s="209"/>
      <c r="E50" s="173"/>
    </row>
    <row r="51" spans="3:5" ht="15" customHeight="1" thickBot="1">
      <c r="C51" s="247" t="s">
        <v>200</v>
      </c>
      <c r="D51" s="247"/>
      <c r="E51" s="247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1498574.069840678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272519.0629672534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541653.4053003632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0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2312746.538108295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8" t="s">
        <v>216</v>
      </c>
      <c r="D63" s="248"/>
      <c r="E63" s="248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6981730.240000001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3421043.6800000016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31989.614475000024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629967.7899999901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129302.13698630135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-355970.07161004655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13833511.715293806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2075026.757294071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11758484.957999736</v>
      </c>
    </row>
    <row r="75" ht="15">
      <c r="D75" s="230"/>
    </row>
    <row r="76" spans="3:5" ht="15">
      <c r="C76" s="245"/>
      <c r="D76" s="245"/>
      <c r="E76" s="245"/>
    </row>
    <row r="77" spans="3:5" ht="15">
      <c r="C77" s="246"/>
      <c r="D77" s="246"/>
      <c r="E77" s="246"/>
    </row>
    <row r="78" spans="3:5" ht="15">
      <c r="C78" s="245"/>
      <c r="D78" s="245"/>
      <c r="E78" s="245"/>
    </row>
    <row r="79" spans="3:5" ht="15">
      <c r="C79" s="246"/>
      <c r="D79" s="246"/>
      <c r="E79" s="246"/>
    </row>
    <row r="80" spans="3:5" ht="15">
      <c r="C80" s="245"/>
      <c r="D80" s="245"/>
      <c r="E80" s="245"/>
    </row>
    <row r="81" spans="3:5" ht="15">
      <c r="C81" s="246"/>
      <c r="D81" s="246"/>
      <c r="E81" s="246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13" sqref="D1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5" t="s">
        <v>237</v>
      </c>
      <c r="B1" s="255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245</v>
      </c>
      <c r="C3" s="137"/>
      <c r="D3" s="137"/>
      <c r="E3" s="137"/>
      <c r="F3" s="137"/>
      <c r="G3" s="137"/>
      <c r="H3" s="137"/>
    </row>
    <row r="4" spans="1:8" ht="15">
      <c r="A4" s="235" t="s">
        <v>246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9" t="s">
        <v>82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C6" s="271" t="s">
        <v>83</v>
      </c>
      <c r="AD6" s="271"/>
      <c r="AE6" s="271"/>
      <c r="AF6" s="271"/>
      <c r="AG6" s="271"/>
      <c r="AH6" s="271"/>
      <c r="AI6" s="271"/>
      <c r="AJ6" s="271"/>
      <c r="AK6" s="271"/>
      <c r="AL6" s="271"/>
    </row>
    <row r="7" spans="1:38" ht="15.75" customHeight="1" thickBot="1">
      <c r="A7" s="137"/>
      <c r="B7" s="137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C7" s="272"/>
      <c r="AD7" s="272"/>
      <c r="AE7" s="272"/>
      <c r="AF7" s="272"/>
      <c r="AG7" s="272"/>
      <c r="AH7" s="272"/>
      <c r="AI7" s="272"/>
      <c r="AJ7" s="272"/>
      <c r="AK7" s="272"/>
      <c r="AL7" s="272"/>
    </row>
    <row r="8" spans="1:38" s="1" customFormat="1" ht="89.25" customHeight="1">
      <c r="A8" s="256" t="s">
        <v>23</v>
      </c>
      <c r="B8" s="259" t="s">
        <v>70</v>
      </c>
      <c r="C8" s="263" t="s">
        <v>22</v>
      </c>
      <c r="D8" s="253"/>
      <c r="E8" s="253"/>
      <c r="F8" s="253"/>
      <c r="G8" s="253"/>
      <c r="H8" s="264" t="s">
        <v>240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59"/>
      <c r="AC8" s="275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59"/>
    </row>
    <row r="9" spans="1:38" s="1" customFormat="1" ht="50.25" customHeight="1">
      <c r="A9" s="257"/>
      <c r="B9" s="260"/>
      <c r="C9" s="262" t="s">
        <v>15</v>
      </c>
      <c r="D9" s="254"/>
      <c r="E9" s="254"/>
      <c r="F9" s="254"/>
      <c r="G9" s="12" t="s">
        <v>16</v>
      </c>
      <c r="H9" s="265"/>
      <c r="I9" s="251" t="s">
        <v>0</v>
      </c>
      <c r="J9" s="251" t="s">
        <v>1</v>
      </c>
      <c r="K9" s="254" t="s">
        <v>0</v>
      </c>
      <c r="L9" s="254"/>
      <c r="M9" s="254"/>
      <c r="N9" s="254"/>
      <c r="O9" s="12" t="s">
        <v>1</v>
      </c>
      <c r="P9" s="251" t="s">
        <v>80</v>
      </c>
      <c r="Q9" s="251" t="s">
        <v>81</v>
      </c>
      <c r="R9" s="254" t="s">
        <v>75</v>
      </c>
      <c r="S9" s="254"/>
      <c r="T9" s="254"/>
      <c r="U9" s="254"/>
      <c r="V9" s="254" t="s">
        <v>76</v>
      </c>
      <c r="W9" s="254"/>
      <c r="X9" s="254"/>
      <c r="Y9" s="254"/>
      <c r="Z9" s="251" t="s">
        <v>17</v>
      </c>
      <c r="AA9" s="273" t="s">
        <v>18</v>
      </c>
      <c r="AC9" s="27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73" t="s">
        <v>18</v>
      </c>
    </row>
    <row r="10" spans="1:38" s="1" customFormat="1" ht="102.75" customHeight="1" thickBot="1">
      <c r="A10" s="258"/>
      <c r="B10" s="261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74"/>
      <c r="AC10" s="277"/>
      <c r="AD10" s="252"/>
      <c r="AE10" s="252"/>
      <c r="AF10" s="252"/>
      <c r="AG10" s="252"/>
      <c r="AH10" s="252"/>
      <c r="AI10" s="252"/>
      <c r="AJ10" s="252"/>
      <c r="AK10" s="252"/>
      <c r="AL10" s="274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181</v>
      </c>
      <c r="D11" s="90">
        <f t="shared" si="0"/>
        <v>591962</v>
      </c>
      <c r="E11" s="90">
        <f t="shared" si="0"/>
        <v>0</v>
      </c>
      <c r="F11" s="90">
        <f t="shared" si="0"/>
        <v>592143</v>
      </c>
      <c r="G11" s="90">
        <f t="shared" si="0"/>
        <v>757715</v>
      </c>
      <c r="H11" s="47"/>
      <c r="I11" s="90">
        <f t="shared" si="0"/>
        <v>6394367.053036879</v>
      </c>
      <c r="J11" s="90">
        <f t="shared" si="0"/>
        <v>548418.7293752766</v>
      </c>
      <c r="K11" s="90">
        <f t="shared" si="0"/>
        <v>42939.53319900005</v>
      </c>
      <c r="L11" s="90">
        <f t="shared" si="0"/>
        <v>6350590.700910878</v>
      </c>
      <c r="M11" s="90">
        <f t="shared" si="0"/>
        <v>0</v>
      </c>
      <c r="N11" s="75">
        <f>SUM(N12:N15)</f>
        <v>6393530.234109879</v>
      </c>
      <c r="O11" s="90">
        <f t="shared" si="0"/>
        <v>547530.5577202765</v>
      </c>
      <c r="P11" s="90">
        <f t="shared" si="0"/>
        <v>6376545.136291878</v>
      </c>
      <c r="Q11" s="90">
        <f t="shared" si="0"/>
        <v>5837364.549155541</v>
      </c>
      <c r="R11" s="90">
        <f t="shared" si="0"/>
        <v>0</v>
      </c>
      <c r="S11" s="90">
        <f t="shared" si="0"/>
        <v>2327456.039999999</v>
      </c>
      <c r="T11" s="90">
        <f t="shared" si="0"/>
        <v>0</v>
      </c>
      <c r="U11" s="66">
        <f t="shared" si="0"/>
        <v>2327456.039999999</v>
      </c>
      <c r="V11" s="90">
        <f t="shared" si="0"/>
        <v>0</v>
      </c>
      <c r="W11" s="90">
        <f t="shared" si="0"/>
        <v>2284669.349999999</v>
      </c>
      <c r="X11" s="90">
        <f t="shared" si="0"/>
        <v>0</v>
      </c>
      <c r="Y11" s="66">
        <f>SUM(Y12:Y15)</f>
        <v>2284669.349999999</v>
      </c>
      <c r="Z11" s="90">
        <f t="shared" si="0"/>
        <v>2695921.3496204987</v>
      </c>
      <c r="AA11" s="91">
        <f t="shared" si="0"/>
        <v>2559883.302736042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181</v>
      </c>
      <c r="D12" s="93">
        <v>591962</v>
      </c>
      <c r="E12" s="93">
        <v>0</v>
      </c>
      <c r="F12" s="62">
        <f>SUM(C12:E12)</f>
        <v>592143</v>
      </c>
      <c r="G12" s="93">
        <v>757715</v>
      </c>
      <c r="H12" s="46"/>
      <c r="I12" s="93">
        <v>6394367.053036879</v>
      </c>
      <c r="J12" s="93">
        <v>548418.7293752766</v>
      </c>
      <c r="K12" s="93">
        <v>42939.53319900005</v>
      </c>
      <c r="L12" s="93">
        <v>6350590.700910878</v>
      </c>
      <c r="M12" s="93">
        <v>0</v>
      </c>
      <c r="N12" s="76">
        <f>SUM(K12:M12)</f>
        <v>6393530.234109879</v>
      </c>
      <c r="O12" s="93">
        <v>547530.5577202765</v>
      </c>
      <c r="P12" s="93">
        <v>6376545.136291878</v>
      </c>
      <c r="Q12" s="93">
        <v>5837364.549155541</v>
      </c>
      <c r="R12" s="93">
        <v>0</v>
      </c>
      <c r="S12" s="93">
        <v>2327456.039999999</v>
      </c>
      <c r="T12" s="93">
        <v>0</v>
      </c>
      <c r="U12" s="62">
        <f>SUM(R12:T12)</f>
        <v>2327456.039999999</v>
      </c>
      <c r="V12" s="93">
        <v>0</v>
      </c>
      <c r="W12" s="93">
        <v>2284669.349999999</v>
      </c>
      <c r="X12" s="93">
        <v>0</v>
      </c>
      <c r="Y12" s="62">
        <f>SUM(V12:X12)</f>
        <v>2284669.349999999</v>
      </c>
      <c r="Z12" s="93">
        <v>2695921.3496204987</v>
      </c>
      <c r="AA12" s="94">
        <v>2559883.302736042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1861</v>
      </c>
      <c r="E16" s="102">
        <v>0</v>
      </c>
      <c r="F16" s="65">
        <f>SUM(C16:E16)</f>
        <v>1861</v>
      </c>
      <c r="G16" s="102">
        <v>229</v>
      </c>
      <c r="H16" s="47"/>
      <c r="I16" s="102">
        <v>46224.4</v>
      </c>
      <c r="J16" s="102">
        <v>0</v>
      </c>
      <c r="K16" s="102">
        <v>0</v>
      </c>
      <c r="L16" s="102">
        <v>46224.4</v>
      </c>
      <c r="M16" s="102">
        <v>0</v>
      </c>
      <c r="N16" s="79">
        <f>SUM(K16:M16)</f>
        <v>46224.4</v>
      </c>
      <c r="O16" s="102">
        <v>0</v>
      </c>
      <c r="P16" s="102">
        <v>41230.26819</v>
      </c>
      <c r="Q16" s="102">
        <v>41230.26819</v>
      </c>
      <c r="R16" s="102">
        <v>0</v>
      </c>
      <c r="S16" s="102">
        <v>0</v>
      </c>
      <c r="T16" s="102">
        <v>0</v>
      </c>
      <c r="U16" s="65">
        <f>SUM(R16:T16)</f>
        <v>0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5438.8332</v>
      </c>
      <c r="AA16" s="103">
        <v>5438.8332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5754</v>
      </c>
      <c r="D17" s="90">
        <f>SUM(D18:D19)</f>
        <v>5797</v>
      </c>
      <c r="E17" s="90">
        <f>SUM(E18:E19)</f>
        <v>173</v>
      </c>
      <c r="F17" s="66">
        <f>SUM(F18:F19)</f>
        <v>11724</v>
      </c>
      <c r="G17" s="90">
        <f>SUM(G18:G19)</f>
        <v>11833</v>
      </c>
      <c r="H17" s="50"/>
      <c r="I17" s="90">
        <f aca="true" t="shared" si="1" ref="I17:AA17">SUM(I18:I19)</f>
        <v>968946.0345559712</v>
      </c>
      <c r="J17" s="90">
        <f t="shared" si="1"/>
        <v>130975.31332123833</v>
      </c>
      <c r="K17" s="90">
        <f t="shared" si="1"/>
        <v>517503.6872440064</v>
      </c>
      <c r="L17" s="90">
        <f t="shared" si="1"/>
        <v>389919.3120429981</v>
      </c>
      <c r="M17" s="90">
        <f t="shared" si="1"/>
        <v>22713.971417999994</v>
      </c>
      <c r="N17" s="75">
        <f t="shared" si="1"/>
        <v>930136.9707050045</v>
      </c>
      <c r="O17" s="90">
        <f t="shared" si="1"/>
        <v>129776.38549023816</v>
      </c>
      <c r="P17" s="90">
        <f t="shared" si="1"/>
        <v>855325.6149259759</v>
      </c>
      <c r="Q17" s="90">
        <f t="shared" si="1"/>
        <v>778626.7681895797</v>
      </c>
      <c r="R17" s="90">
        <f t="shared" si="1"/>
        <v>144172.98</v>
      </c>
      <c r="S17" s="90">
        <f t="shared" si="1"/>
        <v>2292.33</v>
      </c>
      <c r="T17" s="90">
        <f t="shared" si="1"/>
        <v>0</v>
      </c>
      <c r="U17" s="66">
        <f t="shared" si="1"/>
        <v>146465.31</v>
      </c>
      <c r="V17" s="90">
        <f t="shared" si="1"/>
        <v>-102.33999999999651</v>
      </c>
      <c r="W17" s="90">
        <f t="shared" si="1"/>
        <v>2292.33</v>
      </c>
      <c r="X17" s="90">
        <f t="shared" si="1"/>
        <v>0</v>
      </c>
      <c r="Y17" s="66">
        <f t="shared" si="1"/>
        <v>2189.9900000000034</v>
      </c>
      <c r="Z17" s="90">
        <f t="shared" si="1"/>
        <v>194581.13</v>
      </c>
      <c r="AA17" s="91">
        <f t="shared" si="1"/>
        <v>50305.810000000005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766</v>
      </c>
      <c r="D18" s="105">
        <v>5</v>
      </c>
      <c r="E18" s="105">
        <v>4</v>
      </c>
      <c r="F18" s="67">
        <f>SUM(C18:E18)</f>
        <v>775</v>
      </c>
      <c r="G18" s="105">
        <v>860</v>
      </c>
      <c r="H18" s="49"/>
      <c r="I18" s="105">
        <v>237502.83922400046</v>
      </c>
      <c r="J18" s="105">
        <v>128550.71032123832</v>
      </c>
      <c r="K18" s="105">
        <v>227407.38583400135</v>
      </c>
      <c r="L18" s="105">
        <v>5051.8302</v>
      </c>
      <c r="M18" s="105">
        <v>3705.52</v>
      </c>
      <c r="N18" s="80">
        <f>SUM(K18:M18)</f>
        <v>236164.73603400134</v>
      </c>
      <c r="O18" s="105">
        <v>127351.78249023815</v>
      </c>
      <c r="P18" s="105">
        <v>159597.95637800035</v>
      </c>
      <c r="Q18" s="105">
        <v>86673.72753960421</v>
      </c>
      <c r="R18" s="105">
        <v>144172.98</v>
      </c>
      <c r="S18" s="105">
        <v>0</v>
      </c>
      <c r="T18" s="105">
        <v>0</v>
      </c>
      <c r="U18" s="67">
        <f>SUM(R18:T18)</f>
        <v>144172.98</v>
      </c>
      <c r="V18" s="105">
        <v>-102.33999999999651</v>
      </c>
      <c r="W18" s="105">
        <v>0</v>
      </c>
      <c r="X18" s="105">
        <v>0</v>
      </c>
      <c r="Y18" s="67">
        <f>SUM(V18:X18)</f>
        <v>-102.33999999999651</v>
      </c>
      <c r="Z18" s="105">
        <v>193731.63</v>
      </c>
      <c r="AA18" s="106">
        <v>49456.310000000005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4988</v>
      </c>
      <c r="D19" s="108">
        <v>5792</v>
      </c>
      <c r="E19" s="108">
        <v>169</v>
      </c>
      <c r="F19" s="68">
        <f>SUM(C19:E19)</f>
        <v>10949</v>
      </c>
      <c r="G19" s="108">
        <v>10973</v>
      </c>
      <c r="H19" s="48"/>
      <c r="I19" s="108">
        <v>731443.1953319707</v>
      </c>
      <c r="J19" s="108">
        <v>2424.603</v>
      </c>
      <c r="K19" s="108">
        <v>290096.301410005</v>
      </c>
      <c r="L19" s="108">
        <v>384867.48184299807</v>
      </c>
      <c r="M19" s="108">
        <v>19008.451417999993</v>
      </c>
      <c r="N19" s="81">
        <f>SUM(K19:M19)</f>
        <v>693972.2346710032</v>
      </c>
      <c r="O19" s="108">
        <v>2424.603000000001</v>
      </c>
      <c r="P19" s="108">
        <v>695727.6585479756</v>
      </c>
      <c r="Q19" s="108">
        <v>691953.0406499755</v>
      </c>
      <c r="R19" s="108">
        <v>0</v>
      </c>
      <c r="S19" s="108">
        <v>2292.33</v>
      </c>
      <c r="T19" s="108">
        <v>0</v>
      </c>
      <c r="U19" s="68">
        <f>SUM(R19:T19)</f>
        <v>2292.33</v>
      </c>
      <c r="V19" s="108">
        <v>0</v>
      </c>
      <c r="W19" s="108">
        <v>2292.33</v>
      </c>
      <c r="X19" s="108">
        <v>0</v>
      </c>
      <c r="Y19" s="68">
        <f>SUM(V19:X19)</f>
        <v>2292.33</v>
      </c>
      <c r="Z19" s="108">
        <v>849.5</v>
      </c>
      <c r="AA19" s="109">
        <v>849.5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116</v>
      </c>
      <c r="D20" s="111">
        <v>0</v>
      </c>
      <c r="E20" s="111">
        <v>0</v>
      </c>
      <c r="F20" s="69">
        <f>SUM(C20:E20)</f>
        <v>116</v>
      </c>
      <c r="G20" s="111">
        <v>205</v>
      </c>
      <c r="H20" s="47"/>
      <c r="I20" s="111">
        <v>3228.8574629999944</v>
      </c>
      <c r="J20" s="111">
        <v>3220.9826907413853</v>
      </c>
      <c r="K20" s="111">
        <v>3097.7029669999943</v>
      </c>
      <c r="L20" s="111">
        <v>0</v>
      </c>
      <c r="M20" s="111">
        <v>0</v>
      </c>
      <c r="N20" s="82">
        <f>SUM(K20:M20)</f>
        <v>3097.7029669999943</v>
      </c>
      <c r="O20" s="111">
        <v>3065.0253507413854</v>
      </c>
      <c r="P20" s="111">
        <v>12035.268205</v>
      </c>
      <c r="Q20" s="111">
        <v>2857.997294448642</v>
      </c>
      <c r="R20" s="111">
        <v>36000</v>
      </c>
      <c r="S20" s="111">
        <v>0</v>
      </c>
      <c r="T20" s="111">
        <v>0</v>
      </c>
      <c r="U20" s="69">
        <f>SUM(R20:T20)</f>
        <v>36000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36000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10114</v>
      </c>
      <c r="D21" s="90">
        <f t="shared" si="3"/>
        <v>8851</v>
      </c>
      <c r="E21" s="90">
        <f t="shared" si="3"/>
        <v>1694</v>
      </c>
      <c r="F21" s="66">
        <f t="shared" si="3"/>
        <v>20659</v>
      </c>
      <c r="G21" s="90">
        <f t="shared" si="3"/>
        <v>20253</v>
      </c>
      <c r="H21" s="90">
        <f t="shared" si="3"/>
        <v>20659</v>
      </c>
      <c r="I21" s="90">
        <f t="shared" si="3"/>
        <v>21360574.818318076</v>
      </c>
      <c r="J21" s="90">
        <f t="shared" si="3"/>
        <v>1045251.457965678</v>
      </c>
      <c r="K21" s="90">
        <f t="shared" si="3"/>
        <v>7499286.184752982</v>
      </c>
      <c r="L21" s="90">
        <f t="shared" si="3"/>
        <v>10194686.747364013</v>
      </c>
      <c r="M21" s="90">
        <f t="shared" si="3"/>
        <v>2830620.370252005</v>
      </c>
      <c r="N21" s="75">
        <f t="shared" si="3"/>
        <v>20524593.302369</v>
      </c>
      <c r="O21" s="90">
        <f t="shared" si="3"/>
        <v>1045251.4579656781</v>
      </c>
      <c r="P21" s="90">
        <f t="shared" si="3"/>
        <v>18587123.811723165</v>
      </c>
      <c r="Q21" s="90">
        <f t="shared" si="3"/>
        <v>17874331.836969793</v>
      </c>
      <c r="R21" s="90">
        <f t="shared" si="3"/>
        <v>5320821.833305886</v>
      </c>
      <c r="S21" s="90">
        <f t="shared" si="3"/>
        <v>6452128.620000007</v>
      </c>
      <c r="T21" s="90">
        <f t="shared" si="3"/>
        <v>1426617.63</v>
      </c>
      <c r="U21" s="66">
        <f t="shared" si="3"/>
        <v>13199568.083305892</v>
      </c>
      <c r="V21" s="90">
        <f t="shared" si="3"/>
        <v>4758240.1033058865</v>
      </c>
      <c r="W21" s="90">
        <f t="shared" si="3"/>
        <v>6275222.572532826</v>
      </c>
      <c r="X21" s="90">
        <f t="shared" si="3"/>
        <v>1275734.2574671803</v>
      </c>
      <c r="Y21" s="66">
        <f t="shared" si="3"/>
        <v>12309196.933305893</v>
      </c>
      <c r="Z21" s="90">
        <f t="shared" si="3"/>
        <v>11704604.36441977</v>
      </c>
      <c r="AA21" s="91">
        <f t="shared" si="3"/>
        <v>10498015.91441977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10114</v>
      </c>
      <c r="D22" s="93">
        <v>8851</v>
      </c>
      <c r="E22" s="93">
        <v>1694</v>
      </c>
      <c r="F22" s="62">
        <f>SUM(C22:E22)</f>
        <v>20659</v>
      </c>
      <c r="G22" s="93">
        <v>20253</v>
      </c>
      <c r="H22" s="93">
        <f>F22</f>
        <v>20659</v>
      </c>
      <c r="I22" s="93">
        <v>21360574.818318076</v>
      </c>
      <c r="J22" s="93">
        <v>1045251.457965678</v>
      </c>
      <c r="K22" s="93">
        <v>7499286.184752982</v>
      </c>
      <c r="L22" s="93">
        <v>10194686.747364013</v>
      </c>
      <c r="M22" s="93">
        <v>2830620.370252005</v>
      </c>
      <c r="N22" s="76">
        <f>SUM(K22:M22)</f>
        <v>20524593.302369</v>
      </c>
      <c r="O22" s="93">
        <v>1045251.4579656781</v>
      </c>
      <c r="P22" s="93">
        <v>18587123.811723165</v>
      </c>
      <c r="Q22" s="93">
        <v>17874331.836969793</v>
      </c>
      <c r="R22" s="93">
        <v>5320821.833305886</v>
      </c>
      <c r="S22" s="93">
        <v>6452128.620000007</v>
      </c>
      <c r="T22" s="93">
        <v>1426617.63</v>
      </c>
      <c r="U22" s="62">
        <f>SUM(R22:T22)</f>
        <v>13199568.083305892</v>
      </c>
      <c r="V22" s="93">
        <v>4758240.1033058865</v>
      </c>
      <c r="W22" s="93">
        <v>6275222.572532826</v>
      </c>
      <c r="X22" s="93">
        <v>1275734.2574671803</v>
      </c>
      <c r="Y22" s="62">
        <f>SUM(V22:X22)</f>
        <v>12309196.933305893</v>
      </c>
      <c r="Z22" s="93">
        <v>11704604.36441977</v>
      </c>
      <c r="AA22" s="94">
        <v>10498015.91441977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8567</v>
      </c>
      <c r="D24" s="114">
        <f t="shared" si="5"/>
        <v>16898</v>
      </c>
      <c r="E24" s="114">
        <f t="shared" si="5"/>
        <v>636</v>
      </c>
      <c r="F24" s="70">
        <f t="shared" si="5"/>
        <v>26101</v>
      </c>
      <c r="G24" s="114">
        <f t="shared" si="5"/>
        <v>30197</v>
      </c>
      <c r="H24" s="114">
        <f t="shared" si="5"/>
        <v>26013</v>
      </c>
      <c r="I24" s="114">
        <f t="shared" si="5"/>
        <v>3625932.06376203</v>
      </c>
      <c r="J24" s="114">
        <f t="shared" si="5"/>
        <v>248313.01093122578</v>
      </c>
      <c r="K24" s="114">
        <f t="shared" si="5"/>
        <v>1885490.7170209768</v>
      </c>
      <c r="L24" s="114">
        <f t="shared" si="5"/>
        <v>1516467.7133290067</v>
      </c>
      <c r="M24" s="114">
        <f t="shared" si="5"/>
        <v>114201.30138500022</v>
      </c>
      <c r="N24" s="15">
        <f t="shared" si="5"/>
        <v>3516159.7317349836</v>
      </c>
      <c r="O24" s="114">
        <f t="shared" si="5"/>
        <v>248313.01093122578</v>
      </c>
      <c r="P24" s="114">
        <f t="shared" si="5"/>
        <v>3377495.4272419903</v>
      </c>
      <c r="Q24" s="114">
        <f t="shared" si="5"/>
        <v>3167617.1427127207</v>
      </c>
      <c r="R24" s="114">
        <f t="shared" si="5"/>
        <v>680560.1799999999</v>
      </c>
      <c r="S24" s="114">
        <f t="shared" si="5"/>
        <v>552390.5899999999</v>
      </c>
      <c r="T24" s="114">
        <f t="shared" si="5"/>
        <v>44228.23</v>
      </c>
      <c r="U24" s="70">
        <f t="shared" si="5"/>
        <v>1277178.9999999998</v>
      </c>
      <c r="V24" s="114">
        <f t="shared" si="5"/>
        <v>660943.1299999999</v>
      </c>
      <c r="W24" s="114">
        <f t="shared" si="5"/>
        <v>552390.5899999999</v>
      </c>
      <c r="X24" s="114">
        <f t="shared" si="5"/>
        <v>44228.23</v>
      </c>
      <c r="Y24" s="70">
        <f t="shared" si="5"/>
        <v>1257561.9499999997</v>
      </c>
      <c r="Z24" s="114">
        <f t="shared" si="5"/>
        <v>774361.6127279522</v>
      </c>
      <c r="AA24" s="115">
        <f t="shared" si="5"/>
        <v>1200457.1436959524</v>
      </c>
      <c r="AC24" s="113">
        <f aca="true" t="shared" si="6" ref="AC24:AL24">SUM(AC25:AC27)</f>
        <v>0</v>
      </c>
      <c r="AD24" s="114">
        <f t="shared" si="6"/>
        <v>0</v>
      </c>
      <c r="AE24" s="114">
        <f t="shared" si="6"/>
        <v>0</v>
      </c>
      <c r="AF24" s="114">
        <f t="shared" si="6"/>
        <v>0</v>
      </c>
      <c r="AG24" s="114">
        <f t="shared" si="6"/>
        <v>0</v>
      </c>
      <c r="AH24" s="114">
        <f t="shared" si="6"/>
        <v>0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0</v>
      </c>
      <c r="D25" s="93">
        <v>0</v>
      </c>
      <c r="E25" s="93">
        <v>0</v>
      </c>
      <c r="F25" s="62">
        <f>SUM(C25:E25)</f>
        <v>0</v>
      </c>
      <c r="G25" s="93">
        <v>0</v>
      </c>
      <c r="H25" s="93">
        <f>F25</f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76">
        <f>SUM(K25:M25)</f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62">
        <f>SUM(R25:T25)</f>
        <v>0</v>
      </c>
      <c r="V25" s="93">
        <v>0</v>
      </c>
      <c r="W25" s="93">
        <v>0</v>
      </c>
      <c r="X25" s="93">
        <v>0</v>
      </c>
      <c r="Y25" s="62">
        <f>SUM(V25:X25)</f>
        <v>0</v>
      </c>
      <c r="Z25" s="93">
        <v>0</v>
      </c>
      <c r="AA25" s="94">
        <v>0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8479</v>
      </c>
      <c r="D26" s="129">
        <v>16898</v>
      </c>
      <c r="E26" s="129">
        <v>636</v>
      </c>
      <c r="F26" s="60">
        <f>SUM(C26:E26)</f>
        <v>26013</v>
      </c>
      <c r="G26" s="129">
        <v>30104</v>
      </c>
      <c r="H26" s="129">
        <f>F26</f>
        <v>26013</v>
      </c>
      <c r="I26" s="129">
        <v>2766615.89761003</v>
      </c>
      <c r="J26" s="129">
        <v>4025.4372000000003</v>
      </c>
      <c r="K26" s="129">
        <v>1030316.8688289768</v>
      </c>
      <c r="L26" s="129">
        <v>1516467.7133290067</v>
      </c>
      <c r="M26" s="129">
        <v>114201.30138500022</v>
      </c>
      <c r="N26" s="57">
        <f>SUM(K26:M26)</f>
        <v>2660985.883542984</v>
      </c>
      <c r="O26" s="129">
        <v>4025.4371999999994</v>
      </c>
      <c r="P26" s="129">
        <v>2623735.5844839904</v>
      </c>
      <c r="Q26" s="129">
        <v>2614674.1102119903</v>
      </c>
      <c r="R26" s="129">
        <v>323434.86</v>
      </c>
      <c r="S26" s="129">
        <v>552390.5899999999</v>
      </c>
      <c r="T26" s="129">
        <v>44228.23</v>
      </c>
      <c r="U26" s="60">
        <f>SUM(R26:T26)</f>
        <v>920053.6799999998</v>
      </c>
      <c r="V26" s="129">
        <v>322989.85</v>
      </c>
      <c r="W26" s="129">
        <v>552390.5899999999</v>
      </c>
      <c r="X26" s="129">
        <v>44228.23</v>
      </c>
      <c r="Y26" s="60">
        <f>SUM(V26:X26)</f>
        <v>919608.6699999998</v>
      </c>
      <c r="Z26" s="129">
        <v>910687.3099999998</v>
      </c>
      <c r="AA26" s="130">
        <v>910242.2999999998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88</v>
      </c>
      <c r="D27" s="119">
        <v>0</v>
      </c>
      <c r="E27" s="119">
        <v>0</v>
      </c>
      <c r="F27" s="71">
        <f>SUM(C27:E27)</f>
        <v>88</v>
      </c>
      <c r="G27" s="119">
        <v>93</v>
      </c>
      <c r="H27" s="48"/>
      <c r="I27" s="119">
        <v>859316.166152</v>
      </c>
      <c r="J27" s="119">
        <v>244287.57373122577</v>
      </c>
      <c r="K27" s="119">
        <v>855173.848192</v>
      </c>
      <c r="L27" s="119">
        <v>0</v>
      </c>
      <c r="M27" s="119">
        <v>0</v>
      </c>
      <c r="N27" s="83">
        <f>SUM(K27:M27)</f>
        <v>855173.848192</v>
      </c>
      <c r="O27" s="119">
        <v>244287.5737312258</v>
      </c>
      <c r="P27" s="119">
        <v>753759.8427579998</v>
      </c>
      <c r="Q27" s="119">
        <v>552943.0325007302</v>
      </c>
      <c r="R27" s="119">
        <v>357125.31999999995</v>
      </c>
      <c r="S27" s="119">
        <v>0</v>
      </c>
      <c r="T27" s="119">
        <v>0</v>
      </c>
      <c r="U27" s="71">
        <f>SUM(R27:T27)</f>
        <v>357125.31999999995</v>
      </c>
      <c r="V27" s="119">
        <v>337953.27999999997</v>
      </c>
      <c r="W27" s="119">
        <v>0</v>
      </c>
      <c r="X27" s="119">
        <v>0</v>
      </c>
      <c r="Y27" s="71">
        <f>SUM(V27:X27)</f>
        <v>337953.27999999997</v>
      </c>
      <c r="Z27" s="119">
        <v>-136325.69727204758</v>
      </c>
      <c r="AA27" s="120">
        <v>290214.84369595244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8</v>
      </c>
      <c r="D29" s="14">
        <v>0</v>
      </c>
      <c r="E29" s="14">
        <v>1</v>
      </c>
      <c r="F29" s="72">
        <f>SUM(C29:E29)</f>
        <v>9</v>
      </c>
      <c r="G29" s="14">
        <v>6</v>
      </c>
      <c r="H29" s="52">
        <f>F29</f>
        <v>9</v>
      </c>
      <c r="I29" s="14">
        <v>1915175.159482</v>
      </c>
      <c r="J29" s="14">
        <v>1863474.06918</v>
      </c>
      <c r="K29" s="14">
        <v>1751068.549482</v>
      </c>
      <c r="L29" s="14">
        <v>0</v>
      </c>
      <c r="M29" s="14">
        <v>128105.12</v>
      </c>
      <c r="N29" s="84">
        <f>SUM(K29:M29)</f>
        <v>1879173.6694820002</v>
      </c>
      <c r="O29" s="14">
        <v>1829146.06918</v>
      </c>
      <c r="P29" s="14">
        <v>780594.3868659999</v>
      </c>
      <c r="Q29" s="14">
        <v>41700.170228405244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5195</v>
      </c>
      <c r="D37" s="117">
        <v>42</v>
      </c>
      <c r="E37" s="117">
        <v>1</v>
      </c>
      <c r="F37" s="73">
        <f>SUM(C37:E37)</f>
        <v>5238</v>
      </c>
      <c r="G37" s="117">
        <v>995</v>
      </c>
      <c r="H37" s="50"/>
      <c r="I37" s="117">
        <v>2452292.856120002</v>
      </c>
      <c r="J37" s="117">
        <v>574027.762884</v>
      </c>
      <c r="K37" s="117">
        <v>2439658.8674170016</v>
      </c>
      <c r="L37" s="117">
        <v>9417.118226999997</v>
      </c>
      <c r="M37" s="117">
        <v>1094.628</v>
      </c>
      <c r="N37" s="85">
        <f>SUM(K37:M37)</f>
        <v>2450170.6136440015</v>
      </c>
      <c r="O37" s="117">
        <v>574027.7628839999</v>
      </c>
      <c r="P37" s="117">
        <v>2442447.6060590013</v>
      </c>
      <c r="Q37" s="117">
        <v>1963550.447927153</v>
      </c>
      <c r="R37" s="117">
        <v>460434.9600000001</v>
      </c>
      <c r="S37" s="117">
        <v>4178.75</v>
      </c>
      <c r="T37" s="117">
        <v>0</v>
      </c>
      <c r="U37" s="73">
        <f>SUM(R37:T37)</f>
        <v>464613.7100000001</v>
      </c>
      <c r="V37" s="117">
        <v>203669.0300000001</v>
      </c>
      <c r="W37" s="117">
        <v>4178.75</v>
      </c>
      <c r="X37" s="117">
        <v>0</v>
      </c>
      <c r="Y37" s="73">
        <f>SUM(V37:X37)</f>
        <v>207847.7800000001</v>
      </c>
      <c r="Z37" s="117">
        <v>410219.36449981265</v>
      </c>
      <c r="AA37" s="118">
        <v>153453.43449981266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7809</v>
      </c>
      <c r="D38" s="111">
        <v>51992</v>
      </c>
      <c r="E38" s="111">
        <v>16</v>
      </c>
      <c r="F38" s="69">
        <f>SUM(C38:E38)</f>
        <v>59817</v>
      </c>
      <c r="G38" s="111">
        <v>52889</v>
      </c>
      <c r="H38" s="51"/>
      <c r="I38" s="111">
        <v>24586416.173833944</v>
      </c>
      <c r="J38" s="111">
        <v>15258469.987143982</v>
      </c>
      <c r="K38" s="111">
        <v>14864521.468570968</v>
      </c>
      <c r="L38" s="111">
        <v>8635135.161893962</v>
      </c>
      <c r="M38" s="111">
        <v>23217.86301</v>
      </c>
      <c r="N38" s="82">
        <f>SUM(K38:M38)</f>
        <v>23522874.49347493</v>
      </c>
      <c r="O38" s="111">
        <v>14756599.084471984</v>
      </c>
      <c r="P38" s="111">
        <v>21974207.384408955</v>
      </c>
      <c r="Q38" s="111">
        <v>9007209.493990555</v>
      </c>
      <c r="R38" s="111">
        <v>1012049.5799999997</v>
      </c>
      <c r="S38" s="111">
        <v>575542.5900000001</v>
      </c>
      <c r="T38" s="111">
        <v>3030</v>
      </c>
      <c r="U38" s="69">
        <f>SUM(R38:T38)</f>
        <v>1590622.17</v>
      </c>
      <c r="V38" s="111">
        <v>693160.9799999997</v>
      </c>
      <c r="W38" s="111">
        <v>319030.0700000003</v>
      </c>
      <c r="X38" s="111">
        <v>3030</v>
      </c>
      <c r="Y38" s="69">
        <f>SUM(V38:X38)</f>
        <v>1015221.05</v>
      </c>
      <c r="Z38" s="111">
        <v>9243331.727851255</v>
      </c>
      <c r="AA38" s="112">
        <v>1750823.1700610705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599</v>
      </c>
      <c r="D40" s="90">
        <f>SUM(D41:D43)</f>
        <v>2</v>
      </c>
      <c r="E40" s="90">
        <f>SUM(E41:E43)</f>
        <v>6</v>
      </c>
      <c r="F40" s="66">
        <f>SUM(F41:F43)</f>
        <v>607</v>
      </c>
      <c r="G40" s="90">
        <f>SUM(G41:G43)</f>
        <v>409</v>
      </c>
      <c r="H40" s="51"/>
      <c r="I40" s="90">
        <f aca="true" t="shared" si="11" ref="I40:AA40">SUM(I41:I43)</f>
        <v>1638148.84254</v>
      </c>
      <c r="J40" s="90">
        <f t="shared" si="11"/>
        <v>1308228.6729379636</v>
      </c>
      <c r="K40" s="90">
        <f t="shared" si="11"/>
        <v>1615431.859382</v>
      </c>
      <c r="L40" s="90">
        <f t="shared" si="11"/>
        <v>140</v>
      </c>
      <c r="M40" s="90">
        <f t="shared" si="11"/>
        <v>1654</v>
      </c>
      <c r="N40" s="75">
        <f t="shared" si="11"/>
        <v>1617225.859382</v>
      </c>
      <c r="O40" s="90">
        <f t="shared" si="11"/>
        <v>1307334.3132309637</v>
      </c>
      <c r="P40" s="90">
        <f t="shared" si="11"/>
        <v>1256747.9902250003</v>
      </c>
      <c r="Q40" s="90">
        <f t="shared" si="11"/>
        <v>644270.2241976247</v>
      </c>
      <c r="R40" s="90">
        <f t="shared" si="11"/>
        <v>527178.16</v>
      </c>
      <c r="S40" s="90">
        <f t="shared" si="11"/>
        <v>38486</v>
      </c>
      <c r="T40" s="90">
        <f t="shared" si="11"/>
        <v>0</v>
      </c>
      <c r="U40" s="66">
        <f t="shared" si="11"/>
        <v>565664.16</v>
      </c>
      <c r="V40" s="90">
        <f t="shared" si="11"/>
        <v>282467.85500000004</v>
      </c>
      <c r="W40" s="90">
        <f t="shared" si="11"/>
        <v>19242.95</v>
      </c>
      <c r="X40" s="90">
        <f t="shared" si="11"/>
        <v>0</v>
      </c>
      <c r="Y40" s="66">
        <f t="shared" si="11"/>
        <v>301710.80500000005</v>
      </c>
      <c r="Z40" s="90">
        <f t="shared" si="11"/>
        <v>330027.8795499997</v>
      </c>
      <c r="AA40" s="91">
        <f t="shared" si="11"/>
        <v>207905.59216249993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65</v>
      </c>
      <c r="D41" s="122">
        <v>0</v>
      </c>
      <c r="E41" s="122">
        <v>0</v>
      </c>
      <c r="F41" s="74">
        <f>SUM(C41:E41)</f>
        <v>65</v>
      </c>
      <c r="G41" s="122">
        <v>47</v>
      </c>
      <c r="H41" s="49"/>
      <c r="I41" s="122">
        <v>239237.01</v>
      </c>
      <c r="J41" s="122">
        <v>88348.18559599998</v>
      </c>
      <c r="K41" s="122">
        <v>219597.73272400003</v>
      </c>
      <c r="L41" s="122">
        <v>0</v>
      </c>
      <c r="M41" s="122">
        <v>0</v>
      </c>
      <c r="N41" s="86">
        <f>SUM(K41:M41)</f>
        <v>219597.73272400003</v>
      </c>
      <c r="O41" s="122">
        <v>88348.18559599997</v>
      </c>
      <c r="P41" s="122">
        <v>435271.329312</v>
      </c>
      <c r="Q41" s="122">
        <v>222747.45663313594</v>
      </c>
      <c r="R41" s="122">
        <v>497236.68000000005</v>
      </c>
      <c r="S41" s="122">
        <v>38486</v>
      </c>
      <c r="T41" s="122">
        <v>0</v>
      </c>
      <c r="U41" s="74">
        <f>SUM(R41:T41)</f>
        <v>535722.68</v>
      </c>
      <c r="V41" s="122">
        <v>252526.37500000006</v>
      </c>
      <c r="W41" s="122">
        <v>19242.95</v>
      </c>
      <c r="X41" s="122">
        <v>0</v>
      </c>
      <c r="Y41" s="74">
        <f>SUM(V41:X41)</f>
        <v>271769.32500000007</v>
      </c>
      <c r="Z41" s="122">
        <v>386291.4895499997</v>
      </c>
      <c r="AA41" s="123">
        <v>185822.18216249993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349</v>
      </c>
      <c r="D42" s="129">
        <v>1</v>
      </c>
      <c r="E42" s="129">
        <v>4</v>
      </c>
      <c r="F42" s="60">
        <f>SUM(C42:E42)</f>
        <v>354</v>
      </c>
      <c r="G42" s="129">
        <v>266</v>
      </c>
      <c r="H42" s="127"/>
      <c r="I42" s="129">
        <v>145624.97460000002</v>
      </c>
      <c r="J42" s="129">
        <v>59477.53894367894</v>
      </c>
      <c r="K42" s="129">
        <v>143407.97460000002</v>
      </c>
      <c r="L42" s="129">
        <v>70</v>
      </c>
      <c r="M42" s="129">
        <v>1478</v>
      </c>
      <c r="N42" s="57">
        <f>SUM(K42:M42)</f>
        <v>144955.97460000002</v>
      </c>
      <c r="O42" s="129">
        <v>59264.85507767895</v>
      </c>
      <c r="P42" s="129">
        <v>489617.1223380001</v>
      </c>
      <c r="Q42" s="129">
        <v>338381.17917532136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-25.75</v>
      </c>
      <c r="AA42" s="130">
        <v>866.4300000000003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185</v>
      </c>
      <c r="D43" s="119">
        <v>1</v>
      </c>
      <c r="E43" s="119">
        <v>2</v>
      </c>
      <c r="F43" s="71">
        <f>SUM(C43:E43)</f>
        <v>188</v>
      </c>
      <c r="G43" s="119">
        <v>96</v>
      </c>
      <c r="H43" s="48"/>
      <c r="I43" s="119">
        <v>1253286.85794</v>
      </c>
      <c r="J43" s="119">
        <v>1160402.9483982846</v>
      </c>
      <c r="K43" s="119">
        <v>1252426.152058</v>
      </c>
      <c r="L43" s="119">
        <v>70</v>
      </c>
      <c r="M43" s="119">
        <v>176</v>
      </c>
      <c r="N43" s="83">
        <f>SUM(K43:M43)</f>
        <v>1252672.152058</v>
      </c>
      <c r="O43" s="119">
        <v>1159721.2725572847</v>
      </c>
      <c r="P43" s="119">
        <v>331859.53857500013</v>
      </c>
      <c r="Q43" s="119">
        <v>83141.58838916739</v>
      </c>
      <c r="R43" s="119">
        <v>29941.48</v>
      </c>
      <c r="S43" s="119">
        <v>0</v>
      </c>
      <c r="T43" s="119">
        <v>0</v>
      </c>
      <c r="U43" s="71">
        <f>SUM(R43:T43)</f>
        <v>29941.48</v>
      </c>
      <c r="V43" s="119">
        <v>29941.48</v>
      </c>
      <c r="W43" s="119">
        <v>0</v>
      </c>
      <c r="X43" s="119">
        <v>0</v>
      </c>
      <c r="Y43" s="71">
        <f>SUM(V43:X43)</f>
        <v>29941.48</v>
      </c>
      <c r="Z43" s="119">
        <v>-56237.86</v>
      </c>
      <c r="AA43" s="120">
        <v>21216.980000000003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506</v>
      </c>
      <c r="D45" s="114">
        <f>SUM(D46:D48)</f>
        <v>19797</v>
      </c>
      <c r="E45" s="114">
        <f>SUM(E46:E48)</f>
        <v>3</v>
      </c>
      <c r="F45" s="70">
        <f>SUM(F46:F48)</f>
        <v>20306</v>
      </c>
      <c r="G45" s="114">
        <f>SUM(G46:G48)</f>
        <v>6707</v>
      </c>
      <c r="H45" s="51"/>
      <c r="I45" s="114">
        <f aca="true" t="shared" si="13" ref="I45:AA45">SUM(I46:I48)</f>
        <v>8182673.333232999</v>
      </c>
      <c r="J45" s="114">
        <f t="shared" si="13"/>
        <v>4955544.031302707</v>
      </c>
      <c r="K45" s="114">
        <f t="shared" si="13"/>
        <v>7738040.495097002</v>
      </c>
      <c r="L45" s="114">
        <f t="shared" si="13"/>
        <v>416825.57556299854</v>
      </c>
      <c r="M45" s="114">
        <f t="shared" si="13"/>
        <v>3323.4574999999995</v>
      </c>
      <c r="N45" s="15">
        <f t="shared" si="13"/>
        <v>8158189.52816</v>
      </c>
      <c r="O45" s="114">
        <f t="shared" si="13"/>
        <v>4890977.794800708</v>
      </c>
      <c r="P45" s="114">
        <f t="shared" si="13"/>
        <v>8249146.799567995</v>
      </c>
      <c r="Q45" s="114">
        <f t="shared" si="13"/>
        <v>4225788.506944131</v>
      </c>
      <c r="R45" s="114">
        <f t="shared" si="13"/>
        <v>3084847.7900000005</v>
      </c>
      <c r="S45" s="114">
        <f t="shared" si="13"/>
        <v>161932.37000000008</v>
      </c>
      <c r="T45" s="114">
        <f t="shared" si="13"/>
        <v>186.7</v>
      </c>
      <c r="U45" s="70">
        <f t="shared" si="13"/>
        <v>3246966.860000001</v>
      </c>
      <c r="V45" s="114">
        <f t="shared" si="13"/>
        <v>54206.65000000037</v>
      </c>
      <c r="W45" s="114">
        <f t="shared" si="13"/>
        <v>161932.37000000008</v>
      </c>
      <c r="X45" s="114">
        <f t="shared" si="13"/>
        <v>186.7</v>
      </c>
      <c r="Y45" s="70">
        <f t="shared" si="13"/>
        <v>216325.72000000047</v>
      </c>
      <c r="Z45" s="114">
        <f t="shared" si="13"/>
        <v>598231.5417558623</v>
      </c>
      <c r="AA45" s="115">
        <f t="shared" si="13"/>
        <v>356009.5312758622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108</v>
      </c>
      <c r="D46" s="132">
        <v>2116</v>
      </c>
      <c r="E46" s="132">
        <v>0</v>
      </c>
      <c r="F46" s="61">
        <f>SUM(C46:E46)</f>
        <v>2224</v>
      </c>
      <c r="G46" s="132">
        <v>2135</v>
      </c>
      <c r="H46" s="49"/>
      <c r="I46" s="132">
        <v>2115216.545929</v>
      </c>
      <c r="J46" s="132">
        <v>1129491.298936933</v>
      </c>
      <c r="K46" s="132">
        <v>1842229.781824</v>
      </c>
      <c r="L46" s="132">
        <v>271173.2422259999</v>
      </c>
      <c r="M46" s="132">
        <v>0</v>
      </c>
      <c r="N46" s="58">
        <f>SUM(K46:M46)</f>
        <v>2113403.0240499997</v>
      </c>
      <c r="O46" s="132">
        <v>1128403.3565679332</v>
      </c>
      <c r="P46" s="132">
        <v>1820459.0378369954</v>
      </c>
      <c r="Q46" s="132">
        <v>817209.2972508513</v>
      </c>
      <c r="R46" s="132">
        <v>40000</v>
      </c>
      <c r="S46" s="132">
        <v>4500</v>
      </c>
      <c r="T46" s="132">
        <v>186.7</v>
      </c>
      <c r="U46" s="61">
        <f>SUM(R46:T46)</f>
        <v>44686.7</v>
      </c>
      <c r="V46" s="132">
        <v>0</v>
      </c>
      <c r="W46" s="132">
        <v>4500</v>
      </c>
      <c r="X46" s="132">
        <v>186.7</v>
      </c>
      <c r="Y46" s="61">
        <f>SUM(V46:X46)</f>
        <v>4686.7</v>
      </c>
      <c r="Z46" s="132">
        <v>120686.54199999999</v>
      </c>
      <c r="AA46" s="133">
        <v>85609.05652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110</v>
      </c>
      <c r="D47" s="96">
        <v>0</v>
      </c>
      <c r="E47" s="96">
        <v>0</v>
      </c>
      <c r="F47" s="63">
        <f>SUM(C47:E47)</f>
        <v>110</v>
      </c>
      <c r="G47" s="96">
        <v>90</v>
      </c>
      <c r="H47" s="127"/>
      <c r="I47" s="96">
        <v>668018.0575399998</v>
      </c>
      <c r="J47" s="96">
        <v>128801.2422782258</v>
      </c>
      <c r="K47" s="96">
        <v>668018.0575399998</v>
      </c>
      <c r="L47" s="96">
        <v>0</v>
      </c>
      <c r="M47" s="96">
        <v>0</v>
      </c>
      <c r="N47" s="77">
        <f>SUM(K47:M47)</f>
        <v>668018.0575399998</v>
      </c>
      <c r="O47" s="96">
        <v>128801.2422782258</v>
      </c>
      <c r="P47" s="96">
        <v>561202.1306219997</v>
      </c>
      <c r="Q47" s="96">
        <v>440863.3486657053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-3793.7639999999883</v>
      </c>
      <c r="AA47" s="97">
        <v>-2650.346399999988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288</v>
      </c>
      <c r="D48" s="119">
        <v>17681</v>
      </c>
      <c r="E48" s="119">
        <v>3</v>
      </c>
      <c r="F48" s="71">
        <f>SUM(C48:E48)</f>
        <v>17972</v>
      </c>
      <c r="G48" s="119">
        <v>4482</v>
      </c>
      <c r="H48" s="127"/>
      <c r="I48" s="119">
        <v>5399438.729764</v>
      </c>
      <c r="J48" s="119">
        <v>3697251.4900875487</v>
      </c>
      <c r="K48" s="119">
        <v>5227792.655733002</v>
      </c>
      <c r="L48" s="119">
        <v>145652.33333699868</v>
      </c>
      <c r="M48" s="119">
        <v>3323.4574999999995</v>
      </c>
      <c r="N48" s="83">
        <f>SUM(K48:M48)</f>
        <v>5376768.446570001</v>
      </c>
      <c r="O48" s="119">
        <v>3633773.1959545496</v>
      </c>
      <c r="P48" s="119">
        <v>5867485.631108999</v>
      </c>
      <c r="Q48" s="119">
        <v>2967715.861027575</v>
      </c>
      <c r="R48" s="119">
        <v>3044847.7900000005</v>
      </c>
      <c r="S48" s="119">
        <v>157432.37000000008</v>
      </c>
      <c r="T48" s="119">
        <v>0</v>
      </c>
      <c r="U48" s="71">
        <f>SUM(R48:T48)</f>
        <v>3202280.1600000006</v>
      </c>
      <c r="V48" s="119">
        <v>54206.65000000037</v>
      </c>
      <c r="W48" s="119">
        <v>157432.37000000008</v>
      </c>
      <c r="X48" s="119">
        <v>0</v>
      </c>
      <c r="Y48" s="71">
        <f>SUM(V48:X48)</f>
        <v>211639.02000000046</v>
      </c>
      <c r="Z48" s="119">
        <v>481338.76375586237</v>
      </c>
      <c r="AA48" s="120">
        <v>273050.8211558622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7" t="s">
        <v>69</v>
      </c>
      <c r="B50" s="268"/>
      <c r="C50" s="38">
        <f>C11+C16+C17+C20+C21+C24+C28+C29+C30+C33+C34+C37+C38+C39+C40+C44+C45+C49</f>
        <v>38849</v>
      </c>
      <c r="D50" s="15">
        <f aca="true" t="shared" si="15" ref="D50:AL50">D11+D16+D17+D20+D21+D24+D28+D29+D30+D33+D34+D37+D38+D39+D40+D44+D45+D49</f>
        <v>697202</v>
      </c>
      <c r="E50" s="15">
        <f t="shared" si="15"/>
        <v>2530</v>
      </c>
      <c r="F50" s="15">
        <f t="shared" si="15"/>
        <v>738581</v>
      </c>
      <c r="G50" s="15">
        <f t="shared" si="15"/>
        <v>881438</v>
      </c>
      <c r="H50" s="15">
        <f t="shared" si="15"/>
        <v>46681</v>
      </c>
      <c r="I50" s="15">
        <f t="shared" si="15"/>
        <v>71173979.59234491</v>
      </c>
      <c r="J50" s="15">
        <f t="shared" si="15"/>
        <v>25935924.017732814</v>
      </c>
      <c r="K50" s="15">
        <f t="shared" si="15"/>
        <v>38357039.06513294</v>
      </c>
      <c r="L50" s="15">
        <f t="shared" si="15"/>
        <v>27559406.72933086</v>
      </c>
      <c r="M50" s="15">
        <f t="shared" si="15"/>
        <v>3124930.711565005</v>
      </c>
      <c r="N50" s="15">
        <f t="shared" si="15"/>
        <v>69041376.5060288</v>
      </c>
      <c r="O50" s="15">
        <f t="shared" si="15"/>
        <v>25332021.46202582</v>
      </c>
      <c r="P50" s="15">
        <f t="shared" si="15"/>
        <v>63952899.69370496</v>
      </c>
      <c r="Q50" s="15">
        <f t="shared" si="15"/>
        <v>43584547.405799955</v>
      </c>
      <c r="R50" s="15">
        <f t="shared" si="15"/>
        <v>11266065.483305886</v>
      </c>
      <c r="S50" s="15">
        <f t="shared" si="15"/>
        <v>10114407.290000005</v>
      </c>
      <c r="T50" s="15">
        <f t="shared" si="15"/>
        <v>1474062.5599999998</v>
      </c>
      <c r="U50" s="15">
        <f t="shared" si="15"/>
        <v>22854535.33330589</v>
      </c>
      <c r="V50" s="15">
        <f t="shared" si="15"/>
        <v>6652585.408305887</v>
      </c>
      <c r="W50" s="15">
        <f t="shared" si="15"/>
        <v>9618958.982532823</v>
      </c>
      <c r="X50" s="15">
        <f t="shared" si="15"/>
        <v>1323179.1874671802</v>
      </c>
      <c r="Y50" s="15">
        <f t="shared" si="15"/>
        <v>17594723.57830589</v>
      </c>
      <c r="Z50" s="15">
        <f t="shared" si="15"/>
        <v>25992717.803625148</v>
      </c>
      <c r="AA50" s="16">
        <f t="shared" si="15"/>
        <v>16782292.73205101</v>
      </c>
      <c r="AC50" s="55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Keti Gumberidze (Aldagi)</cp:lastModifiedBy>
  <cp:lastPrinted>2017-10-18T12:38:28Z</cp:lastPrinted>
  <dcterms:created xsi:type="dcterms:W3CDTF">1996-10-14T23:33:28Z</dcterms:created>
  <dcterms:modified xsi:type="dcterms:W3CDTF">2017-11-08T12:14:42Z</dcterms:modified>
  <cp:category/>
  <cp:version/>
  <cp:contentType/>
  <cp:contentStatus/>
</cp:coreProperties>
</file>